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.DESKTOP-3G7TUOS.033\Documents\"/>
    </mc:Choice>
  </mc:AlternateContent>
  <xr:revisionPtr revIDLastSave="0" documentId="8_{11612AA5-930A-42FB-907F-A2FB06085AA6}" xr6:coauthVersionLast="47" xr6:coauthVersionMax="47" xr10:uidLastSave="{00000000-0000-0000-0000-000000000000}"/>
  <bookViews>
    <workbookView xWindow="-120" yWindow="-120" windowWidth="29040" windowHeight="15720" xr2:uid="{93A8AD2D-3295-4542-8AB9-E7235781F1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6" i="1" l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G6" i="1"/>
  <c r="F6" i="1"/>
  <c r="E6" i="1"/>
  <c r="D6" i="1"/>
  <c r="U5" i="1"/>
  <c r="H5" i="1"/>
  <c r="U4" i="1"/>
  <c r="H4" i="1"/>
  <c r="U3" i="1"/>
  <c r="U6" i="1" s="1"/>
  <c r="H3" i="1"/>
  <c r="H6" i="1" s="1"/>
</calcChain>
</file>

<file path=xl/sharedStrings.xml><?xml version="1.0" encoding="utf-8"?>
<sst xmlns="http://schemas.openxmlformats.org/spreadsheetml/2006/main" count="46" uniqueCount="45">
  <si>
    <t>NO</t>
  </si>
  <si>
    <t>KELURAHAN BANJAR</t>
  </si>
  <si>
    <t>JUMLAH</t>
  </si>
  <si>
    <t>PENDUDUK</t>
  </si>
  <si>
    <t>PENDUDUK MENURUT KELOMPOK USIA</t>
  </si>
  <si>
    <t>PENDUDUK MENURUT AGAMA</t>
  </si>
  <si>
    <t>PENDUDUK MENURUT PEKERJAAN</t>
  </si>
  <si>
    <t>PENDUDUK MENURUT TINGKAT PENDIDIKAN</t>
  </si>
  <si>
    <t>RT</t>
  </si>
  <si>
    <t>KK</t>
  </si>
  <si>
    <t>LK.</t>
  </si>
  <si>
    <t>PR.</t>
  </si>
  <si>
    <t>JML</t>
  </si>
  <si>
    <t>0 - 4 TH</t>
  </si>
  <si>
    <t>5-9 TH</t>
  </si>
  <si>
    <t>10-14TH</t>
  </si>
  <si>
    <t>15-19 TH</t>
  </si>
  <si>
    <t>20-24 TH</t>
  </si>
  <si>
    <t>25-29</t>
  </si>
  <si>
    <t>30-34 TH</t>
  </si>
  <si>
    <t>35-39 TH</t>
  </si>
  <si>
    <t>40-44 TH</t>
  </si>
  <si>
    <t>45-49 TH</t>
  </si>
  <si>
    <t>50 TH KEATAS</t>
  </si>
  <si>
    <t>ISLAM</t>
  </si>
  <si>
    <t>KRISTEN</t>
  </si>
  <si>
    <t>HINDU</t>
  </si>
  <si>
    <t>BUDHA</t>
  </si>
  <si>
    <t>Peg. N</t>
  </si>
  <si>
    <t>Peg .S</t>
  </si>
  <si>
    <t>DOKTER</t>
  </si>
  <si>
    <t>W. USAHA</t>
  </si>
  <si>
    <t>TNI/POLRI</t>
  </si>
  <si>
    <t>NELAYAN</t>
  </si>
  <si>
    <t>BURUH</t>
  </si>
  <si>
    <t>LAINNYA</t>
  </si>
  <si>
    <t>SD Sederajat</t>
  </si>
  <si>
    <t>SMP Sederajat</t>
  </si>
  <si>
    <t>SMA Sederajat</t>
  </si>
  <si>
    <t>Diploma</t>
  </si>
  <si>
    <t>S1</t>
  </si>
  <si>
    <t>S2/S3</t>
  </si>
  <si>
    <t>BANJAR</t>
  </si>
  <si>
    <t>SINTUNG</t>
  </si>
  <si>
    <t>SELAPARANG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</si>
</sst>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2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 shrinkToFit="1"/>
    </xf>
    <xf numFmtId="0" fontId="2" fillId="7" borderId="3" xfId="1" applyFont="1" applyFill="1" applyBorder="1" applyAlignment="1">
      <alignment horizontal="center" vertical="center" shrinkToFit="1"/>
    </xf>
    <xf numFmtId="0" fontId="2" fillId="7" borderId="4" xfId="1" applyFont="1" applyFill="1" applyBorder="1" applyAlignment="1">
      <alignment horizontal="center" vertical="center" shrinkToFit="1"/>
    </xf>
    <xf numFmtId="0" fontId="1" fillId="5" borderId="2" xfId="1" applyFill="1" applyBorder="1" applyAlignment="1">
      <alignment horizontal="center" vertical="center" shrinkToFit="1"/>
    </xf>
    <xf numFmtId="0" fontId="1" fillId="5" borderId="3" xfId="1" applyFill="1" applyBorder="1" applyAlignment="1">
      <alignment horizontal="center" vertical="center" shrinkToFit="1"/>
    </xf>
    <xf numFmtId="0" fontId="1" fillId="5" borderId="4" xfId="1" applyFill="1" applyBorder="1" applyAlignment="1">
      <alignment horizontal="center" vertical="center" shrinkToFit="1"/>
    </xf>
    <xf numFmtId="0" fontId="1" fillId="2" borderId="5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4" borderId="6" xfId="1" quotePrefix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shrinkToFit="1"/>
    </xf>
    <xf numFmtId="0" fontId="1" fillId="5" borderId="6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3" borderId="7" xfId="1" applyFill="1" applyBorder="1" applyAlignment="1">
      <alignment vertical="center"/>
    </xf>
    <xf numFmtId="0" fontId="1" fillId="4" borderId="7" xfId="1" applyFill="1" applyBorder="1" applyAlignment="1">
      <alignment horizontal="center" vertical="center"/>
    </xf>
    <xf numFmtId="3" fontId="1" fillId="4" borderId="7" xfId="1" applyNumberFormat="1" applyFill="1" applyBorder="1" applyAlignment="1">
      <alignment horizontal="center" vertical="center"/>
    </xf>
    <xf numFmtId="3" fontId="1" fillId="5" borderId="7" xfId="1" applyNumberFormat="1" applyFill="1" applyBorder="1" applyAlignment="1">
      <alignment horizontal="center" vertical="center"/>
    </xf>
    <xf numFmtId="3" fontId="1" fillId="5" borderId="8" xfId="1" applyNumberFormat="1" applyFill="1" applyBorder="1" applyAlignment="1">
      <alignment horizontal="center" vertical="center"/>
    </xf>
    <xf numFmtId="3" fontId="1" fillId="5" borderId="9" xfId="1" applyNumberFormat="1" applyFill="1" applyBorder="1" applyAlignment="1">
      <alignment horizontal="center" vertical="center"/>
    </xf>
    <xf numFmtId="3" fontId="1" fillId="5" borderId="10" xfId="1" applyNumberFormat="1" applyFill="1" applyBorder="1" applyAlignment="1">
      <alignment horizontal="center" vertical="center"/>
    </xf>
    <xf numFmtId="3" fontId="1" fillId="6" borderId="7" xfId="1" applyNumberFormat="1" applyFill="1" applyBorder="1" applyAlignment="1">
      <alignment horizontal="center" vertical="center"/>
    </xf>
    <xf numFmtId="3" fontId="1" fillId="7" borderId="7" xfId="1" applyNumberForma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3" borderId="11" xfId="1" applyFill="1" applyBorder="1" applyAlignment="1">
      <alignment vertical="center"/>
    </xf>
    <xf numFmtId="0" fontId="1" fillId="4" borderId="11" xfId="1" applyFill="1" applyBorder="1" applyAlignment="1">
      <alignment horizontal="center" vertical="center"/>
    </xf>
    <xf numFmtId="3" fontId="1" fillId="4" borderId="11" xfId="1" applyNumberForma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 vertical="center"/>
    </xf>
    <xf numFmtId="3" fontId="1" fillId="5" borderId="12" xfId="1" applyNumberFormat="1" applyFill="1" applyBorder="1" applyAlignment="1">
      <alignment horizontal="center" vertical="center"/>
    </xf>
    <xf numFmtId="3" fontId="1" fillId="5" borderId="13" xfId="1" applyNumberFormat="1" applyFill="1" applyBorder="1" applyAlignment="1">
      <alignment horizontal="center" vertical="center"/>
    </xf>
    <xf numFmtId="3" fontId="1" fillId="5" borderId="14" xfId="1" applyNumberFormat="1" applyFill="1" applyBorder="1" applyAlignment="1">
      <alignment horizontal="center" vertical="center"/>
    </xf>
    <xf numFmtId="3" fontId="1" fillId="6" borderId="11" xfId="1" applyNumberFormat="1" applyFill="1" applyBorder="1" applyAlignment="1">
      <alignment horizontal="center" vertical="center"/>
    </xf>
    <xf numFmtId="3" fontId="1" fillId="7" borderId="11" xfId="1" applyNumberFormat="1" applyFill="1" applyBorder="1" applyAlignment="1">
      <alignment horizontal="center" vertical="center"/>
    </xf>
    <xf numFmtId="3" fontId="1" fillId="5" borderId="15" xfId="1" applyNumberFormat="1" applyFill="1" applyBorder="1" applyAlignment="1">
      <alignment horizontal="center" vertical="center"/>
    </xf>
    <xf numFmtId="3" fontId="1" fillId="5" borderId="16" xfId="1" applyNumberFormat="1" applyFill="1" applyBorder="1" applyAlignment="1">
      <alignment horizontal="center" vertical="center"/>
    </xf>
    <xf numFmtId="3" fontId="1" fillId="5" borderId="17" xfId="1" applyNumberFormat="1" applyFill="1" applyBorder="1" applyAlignment="1">
      <alignment horizontal="center" vertical="center"/>
    </xf>
    <xf numFmtId="3" fontId="1" fillId="4" borderId="11" xfId="1" applyNumberFormat="1" applyFill="1" applyBorder="1" applyAlignment="1">
      <alignment horizontal="center" vertical="center" wrapText="1"/>
    </xf>
    <xf numFmtId="3" fontId="1" fillId="7" borderId="6" xfId="1" applyNumberForma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3" fontId="1" fillId="3" borderId="6" xfId="1" applyNumberFormat="1" applyFill="1" applyBorder="1" applyAlignment="1">
      <alignment horizontal="center" vertical="center"/>
    </xf>
    <xf numFmtId="3" fontId="1" fillId="3" borderId="2" xfId="1" applyNumberFormat="1" applyFill="1" applyBorder="1" applyAlignment="1">
      <alignment horizontal="center" vertical="center"/>
    </xf>
    <xf numFmtId="3" fontId="1" fillId="3" borderId="3" xfId="1" applyNumberFormat="1" applyFill="1" applyBorder="1" applyAlignment="1">
      <alignment horizontal="center" vertical="center"/>
    </xf>
    <xf numFmtId="3" fontId="1" fillId="3" borderId="4" xfId="1" applyNumberForma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 wrapText="1"/>
    </xf>
  </cellXfs>
  <cellStyles count="2">
    <cellStyle name="Normal" xfId="0" builtinId="0"/>
    <cellStyle name="Normal 3" xfId="1" xr:uid="{96334DF6-2157-4ACF-9800-AC4A3165DF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6564-3185-4A78-9301-06EDE6067EBF}">
  <dimension ref="A1:AM6"/>
  <sheetViews>
    <sheetView tabSelected="1" workbookViewId="0">
      <selection activeCell="G12" sqref="G12"/>
    </sheetView>
  </sheetViews>
  <sheetFormatPr defaultRowHeight="15" x14ac:dyDescent="0.25"/>
  <cols>
    <col min="2" max="2" width="19.42578125" bestFit="1" customWidth="1"/>
  </cols>
  <sheetData>
    <row r="1" spans="1:39" ht="15.75" x14ac:dyDescent="0.25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7"/>
      <c r="H1" s="7"/>
      <c r="I1" s="7"/>
      <c r="J1" s="8"/>
      <c r="K1" s="3" t="s">
        <v>4</v>
      </c>
      <c r="L1" s="4"/>
      <c r="M1" s="4"/>
      <c r="N1" s="4"/>
      <c r="O1" s="4"/>
      <c r="P1" s="4"/>
      <c r="Q1" s="4"/>
      <c r="R1" s="4"/>
      <c r="S1" s="4"/>
      <c r="T1" s="4"/>
      <c r="U1" s="5"/>
      <c r="V1" s="9" t="s">
        <v>5</v>
      </c>
      <c r="W1" s="10"/>
      <c r="X1" s="10"/>
      <c r="Y1" s="10"/>
      <c r="Z1" s="11" t="s">
        <v>6</v>
      </c>
      <c r="AA1" s="12"/>
      <c r="AB1" s="12"/>
      <c r="AC1" s="12"/>
      <c r="AD1" s="12"/>
      <c r="AE1" s="12"/>
      <c r="AF1" s="12"/>
      <c r="AG1" s="13"/>
      <c r="AH1" s="14" t="s">
        <v>7</v>
      </c>
      <c r="AI1" s="15"/>
      <c r="AJ1" s="15"/>
      <c r="AK1" s="15"/>
      <c r="AL1" s="15"/>
      <c r="AM1" s="16"/>
    </row>
    <row r="2" spans="1:39" ht="45" x14ac:dyDescent="0.25">
      <c r="A2" s="17"/>
      <c r="B2" s="18"/>
      <c r="C2" s="19"/>
      <c r="D2" s="19" t="s">
        <v>8</v>
      </c>
      <c r="E2" s="19" t="s">
        <v>9</v>
      </c>
      <c r="F2" s="20" t="s">
        <v>10</v>
      </c>
      <c r="G2" s="20" t="s">
        <v>11</v>
      </c>
      <c r="H2" s="6" t="s">
        <v>12</v>
      </c>
      <c r="I2" s="7"/>
      <c r="J2" s="8"/>
      <c r="K2" s="21" t="s">
        <v>13</v>
      </c>
      <c r="L2" s="21" t="s">
        <v>14</v>
      </c>
      <c r="M2" s="21" t="s">
        <v>15</v>
      </c>
      <c r="N2" s="21" t="s">
        <v>16</v>
      </c>
      <c r="O2" s="21" t="s">
        <v>17</v>
      </c>
      <c r="P2" s="21" t="s">
        <v>18</v>
      </c>
      <c r="Q2" s="21" t="s">
        <v>19</v>
      </c>
      <c r="R2" s="21" t="s">
        <v>20</v>
      </c>
      <c r="S2" s="21" t="s">
        <v>21</v>
      </c>
      <c r="T2" s="21" t="s">
        <v>22</v>
      </c>
      <c r="U2" s="21" t="s">
        <v>23</v>
      </c>
      <c r="V2" s="22" t="s">
        <v>24</v>
      </c>
      <c r="W2" s="22" t="s">
        <v>25</v>
      </c>
      <c r="X2" s="22" t="s">
        <v>26</v>
      </c>
      <c r="Y2" s="22" t="s">
        <v>27</v>
      </c>
      <c r="Z2" s="23" t="s">
        <v>28</v>
      </c>
      <c r="AA2" s="23" t="s">
        <v>29</v>
      </c>
      <c r="AB2" s="23" t="s">
        <v>30</v>
      </c>
      <c r="AC2" s="23" t="s">
        <v>31</v>
      </c>
      <c r="AD2" s="23" t="s">
        <v>32</v>
      </c>
      <c r="AE2" s="23" t="s">
        <v>33</v>
      </c>
      <c r="AF2" s="23" t="s">
        <v>34</v>
      </c>
      <c r="AG2" s="24" t="s">
        <v>35</v>
      </c>
      <c r="AH2" s="25" t="s">
        <v>36</v>
      </c>
      <c r="AI2" s="25" t="s">
        <v>37</v>
      </c>
      <c r="AJ2" s="25" t="s">
        <v>38</v>
      </c>
      <c r="AK2" s="25" t="s">
        <v>39</v>
      </c>
      <c r="AL2" s="25" t="s">
        <v>40</v>
      </c>
      <c r="AM2" s="25" t="s">
        <v>41</v>
      </c>
    </row>
    <row r="3" spans="1:39" x14ac:dyDescent="0.25">
      <c r="A3" s="26">
        <v>1</v>
      </c>
      <c r="B3" s="27" t="s">
        <v>42</v>
      </c>
      <c r="C3" s="28"/>
      <c r="D3" s="28">
        <v>8</v>
      </c>
      <c r="E3" s="29">
        <v>903</v>
      </c>
      <c r="F3" s="30">
        <v>1441</v>
      </c>
      <c r="G3" s="30">
        <v>1482</v>
      </c>
      <c r="H3" s="31">
        <f>G3+F3</f>
        <v>2923</v>
      </c>
      <c r="I3" s="32"/>
      <c r="J3" s="33"/>
      <c r="K3" s="29">
        <v>265</v>
      </c>
      <c r="L3" s="29">
        <v>243</v>
      </c>
      <c r="M3" s="29">
        <v>232</v>
      </c>
      <c r="N3" s="29">
        <v>215</v>
      </c>
      <c r="O3" s="29">
        <v>247</v>
      </c>
      <c r="P3" s="29">
        <v>234</v>
      </c>
      <c r="Q3" s="29">
        <v>238</v>
      </c>
      <c r="R3" s="29">
        <v>245</v>
      </c>
      <c r="S3" s="29">
        <v>237</v>
      </c>
      <c r="T3" s="29">
        <v>208</v>
      </c>
      <c r="U3" s="29">
        <f>623-30</f>
        <v>593</v>
      </c>
      <c r="V3" s="34">
        <v>3346</v>
      </c>
      <c r="W3" s="34">
        <v>37</v>
      </c>
      <c r="X3" s="34">
        <v>126</v>
      </c>
      <c r="Y3" s="34">
        <v>57</v>
      </c>
      <c r="Z3" s="35">
        <v>82</v>
      </c>
      <c r="AA3" s="35">
        <v>725</v>
      </c>
      <c r="AB3" s="35">
        <v>2</v>
      </c>
      <c r="AC3" s="35">
        <v>872</v>
      </c>
      <c r="AD3" s="35">
        <v>8</v>
      </c>
      <c r="AE3" s="35">
        <v>40</v>
      </c>
      <c r="AF3" s="35">
        <v>89</v>
      </c>
      <c r="AG3" s="35">
        <v>2015</v>
      </c>
      <c r="AH3" s="25">
        <v>27</v>
      </c>
      <c r="AI3" s="25">
        <v>103</v>
      </c>
      <c r="AJ3" s="25">
        <v>674</v>
      </c>
      <c r="AK3" s="25">
        <v>370</v>
      </c>
      <c r="AL3" s="25">
        <v>427</v>
      </c>
      <c r="AM3" s="25">
        <v>4</v>
      </c>
    </row>
    <row r="4" spans="1:39" x14ac:dyDescent="0.25">
      <c r="A4" s="36">
        <v>2</v>
      </c>
      <c r="B4" s="37" t="s">
        <v>43</v>
      </c>
      <c r="C4" s="38"/>
      <c r="D4" s="38">
        <v>6</v>
      </c>
      <c r="E4" s="39">
        <v>670</v>
      </c>
      <c r="F4" s="40">
        <v>721</v>
      </c>
      <c r="G4" s="40">
        <v>744</v>
      </c>
      <c r="H4" s="41">
        <f>G4+F4</f>
        <v>1465</v>
      </c>
      <c r="I4" s="42"/>
      <c r="J4" s="43"/>
      <c r="K4" s="39">
        <v>162</v>
      </c>
      <c r="L4" s="39">
        <v>205</v>
      </c>
      <c r="M4" s="39">
        <v>201</v>
      </c>
      <c r="N4" s="39">
        <v>137</v>
      </c>
      <c r="O4" s="39">
        <v>152</v>
      </c>
      <c r="P4" s="39">
        <v>160</v>
      </c>
      <c r="Q4" s="39">
        <v>163</v>
      </c>
      <c r="R4" s="39">
        <v>150</v>
      </c>
      <c r="S4" s="39">
        <v>132</v>
      </c>
      <c r="T4" s="39">
        <v>127</v>
      </c>
      <c r="U4" s="39">
        <f>347-4</f>
        <v>343</v>
      </c>
      <c r="V4" s="44">
        <v>1487</v>
      </c>
      <c r="W4" s="44">
        <v>6</v>
      </c>
      <c r="X4" s="44">
        <v>87</v>
      </c>
      <c r="Y4" s="44">
        <v>44</v>
      </c>
      <c r="Z4" s="45">
        <v>57</v>
      </c>
      <c r="AA4" s="45">
        <v>222</v>
      </c>
      <c r="AB4" s="45"/>
      <c r="AC4" s="45">
        <v>420</v>
      </c>
      <c r="AD4" s="45">
        <v>5</v>
      </c>
      <c r="AE4" s="45">
        <v>20</v>
      </c>
      <c r="AF4" s="45">
        <v>55</v>
      </c>
      <c r="AG4" s="45">
        <v>378</v>
      </c>
      <c r="AH4" s="25">
        <v>21</v>
      </c>
      <c r="AI4" s="25">
        <v>45</v>
      </c>
      <c r="AJ4" s="25">
        <v>315</v>
      </c>
      <c r="AK4" s="25">
        <v>230</v>
      </c>
      <c r="AL4" s="25">
        <v>403</v>
      </c>
      <c r="AM4" s="25">
        <v>2</v>
      </c>
    </row>
    <row r="5" spans="1:39" x14ac:dyDescent="0.25">
      <c r="A5" s="36">
        <v>3</v>
      </c>
      <c r="B5" s="37" t="s">
        <v>44</v>
      </c>
      <c r="C5" s="38"/>
      <c r="D5" s="38">
        <v>8</v>
      </c>
      <c r="E5" s="39">
        <v>749</v>
      </c>
      <c r="F5" s="40">
        <v>1350</v>
      </c>
      <c r="G5" s="40">
        <v>1386</v>
      </c>
      <c r="H5" s="46">
        <f>G5+F5</f>
        <v>2736</v>
      </c>
      <c r="I5" s="47"/>
      <c r="J5" s="48"/>
      <c r="K5" s="39">
        <v>170</v>
      </c>
      <c r="L5" s="49">
        <v>221</v>
      </c>
      <c r="M5" s="39">
        <v>219</v>
      </c>
      <c r="N5" s="39">
        <v>145</v>
      </c>
      <c r="O5" s="39">
        <v>181</v>
      </c>
      <c r="P5" s="39">
        <v>210</v>
      </c>
      <c r="Q5" s="39">
        <v>209</v>
      </c>
      <c r="R5" s="39">
        <v>179</v>
      </c>
      <c r="S5" s="39">
        <v>158</v>
      </c>
      <c r="T5" s="39">
        <v>135</v>
      </c>
      <c r="U5" s="39">
        <f>412-4</f>
        <v>408</v>
      </c>
      <c r="V5" s="44">
        <v>2529</v>
      </c>
      <c r="W5" s="44">
        <v>19</v>
      </c>
      <c r="X5" s="44">
        <v>78</v>
      </c>
      <c r="Y5" s="44">
        <v>11</v>
      </c>
      <c r="Z5" s="50">
        <v>43</v>
      </c>
      <c r="AA5" s="45">
        <v>468</v>
      </c>
      <c r="AB5" s="45">
        <v>5</v>
      </c>
      <c r="AC5" s="45">
        <v>582</v>
      </c>
      <c r="AD5" s="45">
        <v>11</v>
      </c>
      <c r="AE5" s="45">
        <v>6</v>
      </c>
      <c r="AF5" s="45">
        <v>58</v>
      </c>
      <c r="AG5" s="45">
        <v>1674</v>
      </c>
      <c r="AH5" s="25">
        <v>31</v>
      </c>
      <c r="AI5" s="25">
        <v>98</v>
      </c>
      <c r="AJ5" s="25">
        <v>693</v>
      </c>
      <c r="AK5" s="25">
        <v>349</v>
      </c>
      <c r="AL5" s="25">
        <v>521</v>
      </c>
      <c r="AM5" s="25">
        <v>2</v>
      </c>
    </row>
    <row r="6" spans="1:39" x14ac:dyDescent="0.25">
      <c r="A6" s="51" t="s">
        <v>2</v>
      </c>
      <c r="B6" s="51"/>
      <c r="C6" s="52"/>
      <c r="D6" s="52">
        <f t="shared" ref="D6:AF6" si="0">SUM(D3:D5)</f>
        <v>22</v>
      </c>
      <c r="E6" s="53">
        <f t="shared" si="0"/>
        <v>2322</v>
      </c>
      <c r="F6" s="53">
        <f t="shared" si="0"/>
        <v>3512</v>
      </c>
      <c r="G6" s="53">
        <f t="shared" si="0"/>
        <v>3612</v>
      </c>
      <c r="H6" s="54">
        <f>SUM(H3:J5)</f>
        <v>7124</v>
      </c>
      <c r="I6" s="55"/>
      <c r="J6" s="56"/>
      <c r="K6" s="53">
        <f t="shared" ref="K6:T6" si="1">K3+K4+K5</f>
        <v>597</v>
      </c>
      <c r="L6" s="53">
        <f t="shared" si="1"/>
        <v>669</v>
      </c>
      <c r="M6" s="53">
        <f t="shared" si="1"/>
        <v>652</v>
      </c>
      <c r="N6" s="53">
        <f t="shared" si="1"/>
        <v>497</v>
      </c>
      <c r="O6" s="53">
        <f t="shared" si="1"/>
        <v>580</v>
      </c>
      <c r="P6" s="53">
        <f t="shared" si="1"/>
        <v>604</v>
      </c>
      <c r="Q6" s="53">
        <f t="shared" si="1"/>
        <v>610</v>
      </c>
      <c r="R6" s="53">
        <f t="shared" si="1"/>
        <v>574</v>
      </c>
      <c r="S6" s="53">
        <f t="shared" si="1"/>
        <v>527</v>
      </c>
      <c r="T6" s="53">
        <f t="shared" si="1"/>
        <v>470</v>
      </c>
      <c r="U6" s="53">
        <f>U3+U4+U5</f>
        <v>1344</v>
      </c>
      <c r="V6" s="53">
        <f>7362-703-465</f>
        <v>6194</v>
      </c>
      <c r="W6" s="53">
        <f t="shared" si="0"/>
        <v>62</v>
      </c>
      <c r="X6" s="53">
        <f t="shared" si="0"/>
        <v>291</v>
      </c>
      <c r="Y6" s="53">
        <f t="shared" si="0"/>
        <v>112</v>
      </c>
      <c r="Z6" s="53">
        <f t="shared" si="0"/>
        <v>182</v>
      </c>
      <c r="AA6" s="53">
        <f t="shared" si="0"/>
        <v>1415</v>
      </c>
      <c r="AB6" s="53">
        <f t="shared" si="0"/>
        <v>7</v>
      </c>
      <c r="AC6" s="53">
        <f t="shared" si="0"/>
        <v>1874</v>
      </c>
      <c r="AD6" s="53">
        <f t="shared" si="0"/>
        <v>24</v>
      </c>
      <c r="AE6" s="53">
        <f t="shared" si="0"/>
        <v>66</v>
      </c>
      <c r="AF6" s="53">
        <f t="shared" si="0"/>
        <v>202</v>
      </c>
      <c r="AG6" s="53">
        <f>SUM(AG3:AG5)-713</f>
        <v>3354</v>
      </c>
      <c r="AH6" s="57">
        <f>SUM(AH3:AH5)</f>
        <v>79</v>
      </c>
      <c r="AI6" s="57">
        <f t="shared" ref="AI6:AM6" si="2">SUM(AI3:AI5)</f>
        <v>246</v>
      </c>
      <c r="AJ6" s="57">
        <f t="shared" si="2"/>
        <v>1682</v>
      </c>
      <c r="AK6" s="57">
        <f t="shared" si="2"/>
        <v>949</v>
      </c>
      <c r="AL6" s="57">
        <f t="shared" si="2"/>
        <v>1351</v>
      </c>
      <c r="AM6" s="57">
        <f t="shared" si="2"/>
        <v>8</v>
      </c>
    </row>
  </sheetData>
  <mergeCells count="14">
    <mergeCell ref="A6:B6"/>
    <mergeCell ref="H6:J6"/>
    <mergeCell ref="Z1:AG1"/>
    <mergeCell ref="AH1:AM1"/>
    <mergeCell ref="H2:J2"/>
    <mergeCell ref="H3:J3"/>
    <mergeCell ref="H4:J4"/>
    <mergeCell ref="H5:J5"/>
    <mergeCell ref="A1:A2"/>
    <mergeCell ref="B1:B2"/>
    <mergeCell ref="C1:E1"/>
    <mergeCell ref="F1:J1"/>
    <mergeCell ref="K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2023-12-08T18:44:14Z</dcterms:created>
  <dcterms:modified xsi:type="dcterms:W3CDTF">2023-12-08T18:44:43Z</dcterms:modified>
</cp:coreProperties>
</file>